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De-Com\Desktop\Final Submitted to the APERC (12-10-23)\"/>
    </mc:Choice>
  </mc:AlternateContent>
  <xr:revisionPtr revIDLastSave="0" documentId="13_ncr:1_{1FAA333E-4BD8-49E2-94A6-36E490B9897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3-24 APERC Monthly July '23" sheetId="2" r:id="rId1"/>
  </sheets>
  <definedNames>
    <definedName name="_xlnm.Print_Area" localSheetId="0">'2023-24 APERC Monthly July ''23'!$A$1:$P$33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" i="2" l="1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A7" i="2"/>
  <c r="B7" i="2" s="1"/>
  <c r="A8" i="2" s="1"/>
  <c r="B8" i="2" s="1"/>
  <c r="A9" i="2" s="1"/>
  <c r="B9" i="2" s="1"/>
  <c r="A11" i="2" s="1"/>
  <c r="B11" i="2" s="1"/>
  <c r="A12" i="2" s="1"/>
  <c r="B12" i="2" s="1"/>
  <c r="A13" i="2" s="1"/>
  <c r="B13" i="2" s="1"/>
  <c r="A14" i="2" s="1"/>
  <c r="B14" i="2" s="1"/>
  <c r="A16" i="2" s="1"/>
  <c r="B16" i="2" s="1"/>
  <c r="A17" i="2" s="1"/>
  <c r="B17" i="2" s="1"/>
  <c r="A18" i="2" s="1"/>
  <c r="B18" i="2" s="1"/>
  <c r="A19" i="2" s="1"/>
  <c r="B19" i="2" s="1"/>
  <c r="A20" i="2" s="1"/>
  <c r="B20" i="2" s="1"/>
  <c r="A22" i="2" s="1"/>
  <c r="B22" i="2" s="1"/>
  <c r="A23" i="2" s="1"/>
  <c r="B23" i="2" s="1"/>
  <c r="A24" i="2" s="1"/>
  <c r="B24" i="2" s="1"/>
  <c r="A25" i="2" s="1"/>
  <c r="B25" i="2" s="1"/>
  <c r="A27" i="2" s="1"/>
  <c r="B27" i="2" s="1"/>
  <c r="A28" i="2" s="1"/>
  <c r="B28" i="2" s="1"/>
  <c r="A29" i="2" s="1"/>
  <c r="B29" i="2" s="1"/>
  <c r="A30" i="2" s="1"/>
  <c r="B30" i="2" s="1"/>
  <c r="A31" i="2" s="1"/>
  <c r="B31" i="2" s="1"/>
  <c r="B6" i="2"/>
  <c r="A6" i="2"/>
</calcChain>
</file>

<file path=xl/sharedStrings.xml><?xml version="1.0" encoding="utf-8"?>
<sst xmlns="http://schemas.openxmlformats.org/spreadsheetml/2006/main" count="31" uniqueCount="23">
  <si>
    <t>Period</t>
  </si>
  <si>
    <t>F&lt;=49.90</t>
  </si>
  <si>
    <t>49.90&lt;F&lt;49.95</t>
  </si>
  <si>
    <t>49.95 to 50.03</t>
  </si>
  <si>
    <t>50.03&lt;F&lt;50.05</t>
  </si>
  <si>
    <t>F&gt;50.05</t>
  </si>
  <si>
    <t>UD Energy with no incentive &gt; 300MW</t>
  </si>
  <si>
    <t>Net Energy (MU)</t>
  </si>
  <si>
    <t>Total Charges(Rs.Cr)
(Including Postfacto and additional)</t>
  </si>
  <si>
    <t>up to 200 MW</t>
  </si>
  <si>
    <t>200 to 300 MW</t>
  </si>
  <si>
    <t>&gt;300 MW</t>
  </si>
  <si>
    <t>From</t>
  </si>
  <si>
    <t>To</t>
  </si>
  <si>
    <t>Energy(MU)</t>
  </si>
  <si>
    <t>APRIL '23</t>
  </si>
  <si>
    <t>MAY '23</t>
  </si>
  <si>
    <t>JUNE '23</t>
  </si>
  <si>
    <t>JULY '23</t>
  </si>
  <si>
    <t>DSM DATA (BREAKUP) FY 2023-24 Up to August '23</t>
  </si>
  <si>
    <t>Charges
(in Rs.)</t>
  </si>
  <si>
    <t>Charges (in Rs.)</t>
  </si>
  <si>
    <t>AUGUST 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</si>
</sst>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8" x14ac:knownFonts="1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5" fillId="2" borderId="1" xfId="0" applyNumberFormat="1" applyFont="1" applyFill="1" applyBorder="1"/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2" fontId="5" fillId="2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14" fontId="2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2"/>
  <sheetViews>
    <sheetView tabSelected="1" zoomScale="90" zoomScaleNormal="90" workbookViewId="0">
      <selection sqref="A1:P1"/>
    </sheetView>
  </sheetViews>
  <sheetFormatPr defaultRowHeight="15" x14ac:dyDescent="0.25"/>
  <cols>
    <col min="1" max="2" width="11.85546875" customWidth="1"/>
    <col min="3" max="3" width="11.7109375" style="1" bestFit="1" customWidth="1"/>
    <col min="4" max="4" width="15.7109375" style="2" bestFit="1" customWidth="1"/>
    <col min="5" max="5" width="11.85546875" style="3" customWidth="1"/>
    <col min="6" max="6" width="15.7109375" style="2" bestFit="1" customWidth="1"/>
    <col min="7" max="7" width="13.5703125" style="3" bestFit="1" customWidth="1"/>
    <col min="8" max="8" width="14.5703125" style="3" customWidth="1"/>
    <col min="9" max="9" width="12.140625" style="3" customWidth="1"/>
    <col min="10" max="10" width="14.5703125" style="2" bestFit="1" customWidth="1"/>
    <col min="11" max="11" width="11.7109375" style="3" bestFit="1" customWidth="1"/>
    <col min="12" max="12" width="14.5703125" style="2" bestFit="1" customWidth="1"/>
    <col min="13" max="13" width="11.85546875" style="3" customWidth="1"/>
    <col min="14" max="15" width="12" style="3" customWidth="1"/>
    <col min="16" max="16" width="18.42578125" style="2" customWidth="1"/>
    <col min="18" max="18" width="15.28515625" customWidth="1"/>
  </cols>
  <sheetData>
    <row r="1" spans="1:16" ht="18.75" customHeight="1" x14ac:dyDescent="0.3">
      <c r="A1" s="39" t="s">
        <v>19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s="7" customFormat="1" ht="22.5" customHeight="1" x14ac:dyDescent="0.25">
      <c r="A2" s="40" t="s">
        <v>0</v>
      </c>
      <c r="B2" s="40"/>
      <c r="C2" s="37" t="s">
        <v>1</v>
      </c>
      <c r="D2" s="37"/>
      <c r="E2" s="37" t="s">
        <v>2</v>
      </c>
      <c r="F2" s="37"/>
      <c r="G2" s="37" t="s">
        <v>3</v>
      </c>
      <c r="H2" s="37"/>
      <c r="I2" s="37"/>
      <c r="J2" s="38" t="s">
        <v>20</v>
      </c>
      <c r="K2" s="37" t="s">
        <v>4</v>
      </c>
      <c r="L2" s="37"/>
      <c r="M2" s="37" t="s">
        <v>5</v>
      </c>
      <c r="N2" s="38" t="s">
        <v>6</v>
      </c>
      <c r="O2" s="38" t="s">
        <v>7</v>
      </c>
      <c r="P2" s="38" t="s">
        <v>8</v>
      </c>
    </row>
    <row r="3" spans="1:16" s="7" customFormat="1" ht="36.75" customHeight="1" x14ac:dyDescent="0.25">
      <c r="A3" s="40"/>
      <c r="B3" s="40"/>
      <c r="C3" s="37"/>
      <c r="D3" s="37"/>
      <c r="E3" s="37"/>
      <c r="F3" s="37"/>
      <c r="G3" s="6" t="s">
        <v>9</v>
      </c>
      <c r="H3" s="6" t="s">
        <v>10</v>
      </c>
      <c r="I3" s="5" t="s">
        <v>11</v>
      </c>
      <c r="J3" s="38"/>
      <c r="K3" s="37"/>
      <c r="L3" s="37"/>
      <c r="M3" s="37"/>
      <c r="N3" s="38"/>
      <c r="O3" s="38"/>
      <c r="P3" s="38"/>
    </row>
    <row r="4" spans="1:16" s="7" customFormat="1" ht="27" customHeight="1" x14ac:dyDescent="0.25">
      <c r="A4" s="4" t="s">
        <v>12</v>
      </c>
      <c r="B4" s="4" t="s">
        <v>13</v>
      </c>
      <c r="C4" s="6" t="s">
        <v>14</v>
      </c>
      <c r="D4" s="6" t="s">
        <v>21</v>
      </c>
      <c r="E4" s="6" t="s">
        <v>14</v>
      </c>
      <c r="F4" s="6" t="s">
        <v>21</v>
      </c>
      <c r="G4" s="6" t="s">
        <v>14</v>
      </c>
      <c r="H4" s="5" t="s">
        <v>14</v>
      </c>
      <c r="I4" s="5" t="s">
        <v>14</v>
      </c>
      <c r="J4" s="38"/>
      <c r="K4" s="5" t="s">
        <v>14</v>
      </c>
      <c r="L4" s="6" t="s">
        <v>21</v>
      </c>
      <c r="M4" s="6" t="s">
        <v>14</v>
      </c>
      <c r="N4" s="38"/>
      <c r="O4" s="38"/>
      <c r="P4" s="38"/>
    </row>
    <row r="5" spans="1:16" s="1" customFormat="1" ht="15" customHeight="1" x14ac:dyDescent="0.2">
      <c r="A5" s="8">
        <v>45017</v>
      </c>
      <c r="B5" s="8">
        <v>45018</v>
      </c>
      <c r="C5" s="9">
        <v>0.17369704700000022</v>
      </c>
      <c r="D5" s="10">
        <v>-1667397.8486314022</v>
      </c>
      <c r="E5" s="9">
        <v>-0.37872984100000029</v>
      </c>
      <c r="F5" s="10">
        <v>751628.94746562117</v>
      </c>
      <c r="G5" s="9">
        <v>-0.79343216000000039</v>
      </c>
      <c r="H5" s="9">
        <v>-0.2485561939999999</v>
      </c>
      <c r="I5" s="9">
        <v>0</v>
      </c>
      <c r="J5" s="10">
        <v>2152716.4815933816</v>
      </c>
      <c r="K5" s="9">
        <v>-6.9339786999999889E-2</v>
      </c>
      <c r="L5" s="10">
        <v>152920.55887287474</v>
      </c>
      <c r="M5" s="9">
        <v>-0.22994180399999994</v>
      </c>
      <c r="N5" s="9">
        <v>-0.14284952899999973</v>
      </c>
      <c r="O5" s="11">
        <v>-1.689152268</v>
      </c>
      <c r="P5" s="12">
        <v>0.14481445820509306</v>
      </c>
    </row>
    <row r="6" spans="1:16" s="1" customFormat="1" ht="15" customHeight="1" x14ac:dyDescent="0.2">
      <c r="A6" s="8">
        <f>B5+1</f>
        <v>45019</v>
      </c>
      <c r="B6" s="8">
        <f>A6+6</f>
        <v>45025</v>
      </c>
      <c r="C6" s="9">
        <v>-0.17052854599999934</v>
      </c>
      <c r="D6" s="10">
        <v>1462666.9589601466</v>
      </c>
      <c r="E6" s="9">
        <v>0.7194935960000004</v>
      </c>
      <c r="F6" s="10">
        <v>-6488858.4287379039</v>
      </c>
      <c r="G6" s="9">
        <v>0.28313396400000046</v>
      </c>
      <c r="H6" s="9">
        <v>0.2412871859999999</v>
      </c>
      <c r="I6" s="9">
        <v>0.45870515499999986</v>
      </c>
      <c r="J6" s="10">
        <v>-13521538.039794115</v>
      </c>
      <c r="K6" s="9">
        <v>9.282171099999971E-2</v>
      </c>
      <c r="L6" s="10">
        <v>-471782.32905962452</v>
      </c>
      <c r="M6" s="9">
        <v>0.47977023400000052</v>
      </c>
      <c r="N6" s="9">
        <v>-4.6879103999999984E-2</v>
      </c>
      <c r="O6" s="11">
        <v>2.0578041960000015</v>
      </c>
      <c r="P6" s="12">
        <v>-1.8839145068702441</v>
      </c>
    </row>
    <row r="7" spans="1:16" s="1" customFormat="1" x14ac:dyDescent="0.2">
      <c r="A7" s="8">
        <f>B6+1</f>
        <v>45026</v>
      </c>
      <c r="B7" s="8">
        <f>A7+6</f>
        <v>45032</v>
      </c>
      <c r="C7" s="9">
        <v>3.6730710010000003</v>
      </c>
      <c r="D7" s="10">
        <v>-67211403.426473856</v>
      </c>
      <c r="E7" s="9">
        <v>1.0545922249999995</v>
      </c>
      <c r="F7" s="10">
        <v>-17695054.191554785</v>
      </c>
      <c r="G7" s="9">
        <v>1.0811915070000004</v>
      </c>
      <c r="H7" s="9">
        <v>0.74307459600000025</v>
      </c>
      <c r="I7" s="9">
        <v>0.77350318700000043</v>
      </c>
      <c r="J7" s="10">
        <v>-33287112.928725626</v>
      </c>
      <c r="K7" s="9">
        <v>9.1229843999999727E-2</v>
      </c>
      <c r="L7" s="10">
        <v>-523791.38169977342</v>
      </c>
      <c r="M7" s="9">
        <v>-2.7412470999999869E-2</v>
      </c>
      <c r="N7" s="9">
        <v>-0.66518606600000052</v>
      </c>
      <c r="O7" s="11">
        <v>6.7240638230000007</v>
      </c>
      <c r="P7" s="12">
        <v>-11.878570494015554</v>
      </c>
    </row>
    <row r="8" spans="1:16" s="1" customFormat="1" x14ac:dyDescent="0.2">
      <c r="A8" s="8">
        <f>B7+1</f>
        <v>45033</v>
      </c>
      <c r="B8" s="8">
        <f>A8+6</f>
        <v>45039</v>
      </c>
      <c r="C8" s="9">
        <v>8.4191889999993916E-3</v>
      </c>
      <c r="D8" s="10">
        <v>-2053346.2160149438</v>
      </c>
      <c r="E8" s="9">
        <v>-0.36268147599999928</v>
      </c>
      <c r="F8" s="10">
        <v>3609372.9030717229</v>
      </c>
      <c r="G8" s="9">
        <v>-3.5356942889999985</v>
      </c>
      <c r="H8" s="9">
        <v>-0.30350847400000042</v>
      </c>
      <c r="I8" s="9">
        <v>0.48915414500000076</v>
      </c>
      <c r="J8" s="10">
        <v>14775909.835323747</v>
      </c>
      <c r="K8" s="9">
        <v>-0.33828620600000081</v>
      </c>
      <c r="L8" s="10">
        <v>779378.64187245455</v>
      </c>
      <c r="M8" s="9">
        <v>-0.48247208800000113</v>
      </c>
      <c r="N8" s="9">
        <v>-0.3249507579999994</v>
      </c>
      <c r="O8" s="11">
        <v>-4.8500199569999998</v>
      </c>
      <c r="P8" s="12">
        <v>1.6680483240891366</v>
      </c>
    </row>
    <row r="9" spans="1:16" s="1" customFormat="1" x14ac:dyDescent="0.2">
      <c r="A9" s="8">
        <f>B8+1</f>
        <v>45040</v>
      </c>
      <c r="B9" s="8">
        <f>A9+6</f>
        <v>45046</v>
      </c>
      <c r="C9" s="9">
        <v>-4.5130241999999383E-2</v>
      </c>
      <c r="D9" s="10">
        <v>-3498641.9501166558</v>
      </c>
      <c r="E9" s="9">
        <v>-0.425705691</v>
      </c>
      <c r="F9" s="10">
        <v>-1364807.8473240321</v>
      </c>
      <c r="G9" s="9">
        <v>-5.4563310960000013</v>
      </c>
      <c r="H9" s="9">
        <v>-0.89188446900000018</v>
      </c>
      <c r="I9" s="9">
        <v>0.57900498399999956</v>
      </c>
      <c r="J9" s="10">
        <v>13966857.863232596</v>
      </c>
      <c r="K9" s="9">
        <v>-0.58119316399999998</v>
      </c>
      <c r="L9" s="10">
        <v>1712899.6260970242</v>
      </c>
      <c r="M9" s="9">
        <v>-0.73535851300000044</v>
      </c>
      <c r="N9" s="9">
        <v>-1.3688627110000002</v>
      </c>
      <c r="O9" s="11">
        <v>-8.9254609020000011</v>
      </c>
      <c r="P9" s="12">
        <v>1.0320216227373555</v>
      </c>
    </row>
    <row r="10" spans="1:16" s="17" customFormat="1" x14ac:dyDescent="0.25">
      <c r="A10" s="36" t="s">
        <v>15</v>
      </c>
      <c r="B10" s="36"/>
      <c r="C10" s="13">
        <f t="shared" ref="C10:P10" si="0">SUM(C5:C9)</f>
        <v>3.6395284490000015</v>
      </c>
      <c r="D10" s="14">
        <f t="shared" si="0"/>
        <v>-72968122.482276693</v>
      </c>
      <c r="E10" s="13">
        <f t="shared" si="0"/>
        <v>0.6069688130000005</v>
      </c>
      <c r="F10" s="14">
        <f t="shared" si="0"/>
        <v>-21187718.617079377</v>
      </c>
      <c r="G10" s="13">
        <f t="shared" si="0"/>
        <v>-8.4211320739999991</v>
      </c>
      <c r="H10" s="13">
        <f t="shared" si="0"/>
        <v>-0.45958735500000031</v>
      </c>
      <c r="I10" s="13">
        <f t="shared" si="0"/>
        <v>2.3003674710000004</v>
      </c>
      <c r="J10" s="14">
        <f t="shared" si="0"/>
        <v>-15913166.788370019</v>
      </c>
      <c r="K10" s="13">
        <f t="shared" si="0"/>
        <v>-0.80476760200000119</v>
      </c>
      <c r="L10" s="14">
        <f t="shared" si="0"/>
        <v>1649625.1160829556</v>
      </c>
      <c r="M10" s="13">
        <f t="shared" si="0"/>
        <v>-0.99541464200000085</v>
      </c>
      <c r="N10" s="13">
        <f t="shared" si="0"/>
        <v>-2.5487281679999998</v>
      </c>
      <c r="O10" s="15">
        <f t="shared" si="0"/>
        <v>-6.682765107999999</v>
      </c>
      <c r="P10" s="16">
        <f t="shared" si="0"/>
        <v>-10.917600595854212</v>
      </c>
    </row>
    <row r="11" spans="1:16" s="1" customFormat="1" x14ac:dyDescent="0.2">
      <c r="A11" s="8">
        <f>B9+1</f>
        <v>45047</v>
      </c>
      <c r="B11" s="8">
        <f>A11+6</f>
        <v>45053</v>
      </c>
      <c r="C11" s="9">
        <v>-0.26020059800000017</v>
      </c>
      <c r="D11" s="10">
        <v>-5380272.4353316482</v>
      </c>
      <c r="E11" s="9">
        <v>-1.9208088999999803E-2</v>
      </c>
      <c r="F11" s="10">
        <v>-3666768.9362049913</v>
      </c>
      <c r="G11" s="9">
        <v>-2.7384652619999974</v>
      </c>
      <c r="H11" s="9">
        <v>-0.31181072199999937</v>
      </c>
      <c r="I11" s="9">
        <v>0.45258113200000027</v>
      </c>
      <c r="J11" s="10">
        <v>-7462462.8432188155</v>
      </c>
      <c r="K11" s="9">
        <v>-0.33911456300000009</v>
      </c>
      <c r="L11" s="10">
        <v>242112.95549060058</v>
      </c>
      <c r="M11" s="9">
        <v>-0.2944541109999998</v>
      </c>
      <c r="N11" s="9">
        <v>-0.57720443299999991</v>
      </c>
      <c r="O11" s="11">
        <v>-4.0878766459999962</v>
      </c>
      <c r="P11" s="12">
        <v>-1.6870208658689656</v>
      </c>
    </row>
    <row r="12" spans="1:16" s="1" customFormat="1" x14ac:dyDescent="0.2">
      <c r="A12" s="8">
        <f>B11+1</f>
        <v>45054</v>
      </c>
      <c r="B12" s="8">
        <f>A12+6</f>
        <v>45060</v>
      </c>
      <c r="C12" s="18">
        <v>0.92776652000000037</v>
      </c>
      <c r="D12" s="19">
        <v>-17159376.957419898</v>
      </c>
      <c r="E12" s="20">
        <v>1.4082905330000004</v>
      </c>
      <c r="F12" s="19">
        <v>-22095988.379483834</v>
      </c>
      <c r="G12" s="20">
        <v>1.2953510329999969</v>
      </c>
      <c r="H12" s="20">
        <v>1.0532085549999992</v>
      </c>
      <c r="I12" s="20">
        <v>3.4406776219999995</v>
      </c>
      <c r="J12" s="19">
        <v>-88960283.599405468</v>
      </c>
      <c r="K12" s="20">
        <v>-0.17257660099999936</v>
      </c>
      <c r="L12" s="19">
        <v>-2228771.8511707028</v>
      </c>
      <c r="M12" s="20">
        <v>-1.193681763999999</v>
      </c>
      <c r="N12" s="20">
        <v>-1.720397459</v>
      </c>
      <c r="O12" s="21">
        <v>5.0386384389999987</v>
      </c>
      <c r="P12" s="22">
        <v>-13.066109081299128</v>
      </c>
    </row>
    <row r="13" spans="1:16" s="1" customFormat="1" x14ac:dyDescent="0.2">
      <c r="A13" s="8">
        <f>B12+1</f>
        <v>45061</v>
      </c>
      <c r="B13" s="8">
        <f>A13+6</f>
        <v>45067</v>
      </c>
      <c r="C13" s="9">
        <v>2.3575843850000004</v>
      </c>
      <c r="D13" s="10">
        <v>-39018127.514311917</v>
      </c>
      <c r="E13" s="9">
        <v>2.1532834650000003</v>
      </c>
      <c r="F13" s="10">
        <v>-25687558.298403811</v>
      </c>
      <c r="G13" s="9">
        <v>4.5044544969999993</v>
      </c>
      <c r="H13" s="9">
        <v>1.8484695900000006</v>
      </c>
      <c r="I13" s="9">
        <v>4.0893892039999988</v>
      </c>
      <c r="J13" s="10">
        <v>-99734247.961061895</v>
      </c>
      <c r="K13" s="9">
        <v>0.95497746500000025</v>
      </c>
      <c r="L13" s="10">
        <v>-5258932.4097807789</v>
      </c>
      <c r="M13" s="9">
        <v>1.0981513639999998</v>
      </c>
      <c r="N13" s="9">
        <v>-0.3447360160000002</v>
      </c>
      <c r="O13" s="11">
        <v>16.661573954000001</v>
      </c>
      <c r="P13" s="12">
        <v>-16.993205108699062</v>
      </c>
    </row>
    <row r="14" spans="1:16" s="1" customFormat="1" x14ac:dyDescent="0.2">
      <c r="A14" s="8">
        <f>B13+1</f>
        <v>45068</v>
      </c>
      <c r="B14" s="8">
        <f>A14+6</f>
        <v>45074</v>
      </c>
      <c r="C14" s="9">
        <v>1.6405436790000005</v>
      </c>
      <c r="D14" s="10">
        <v>-37203144.310192361</v>
      </c>
      <c r="E14" s="9">
        <v>0.41766811099999962</v>
      </c>
      <c r="F14" s="10">
        <v>-9170883.2914993186</v>
      </c>
      <c r="G14" s="9">
        <v>-1.157965949000002</v>
      </c>
      <c r="H14" s="9">
        <v>3.7440140999999469E-2</v>
      </c>
      <c r="I14" s="9">
        <v>0.43106009400000028</v>
      </c>
      <c r="J14" s="10">
        <v>-11976038.493865896</v>
      </c>
      <c r="K14" s="9">
        <v>8.0078020000001974E-3</v>
      </c>
      <c r="L14" s="10">
        <v>-503210.15219500137</v>
      </c>
      <c r="M14" s="9">
        <v>-0.75991981099999983</v>
      </c>
      <c r="N14" s="9">
        <v>-1.544061409</v>
      </c>
      <c r="O14" s="11">
        <v>-0.92722734200000168</v>
      </c>
      <c r="P14" s="12">
        <v>-5.9204173633445389</v>
      </c>
    </row>
    <row r="15" spans="1:16" s="17" customFormat="1" x14ac:dyDescent="0.25">
      <c r="A15" s="36" t="s">
        <v>16</v>
      </c>
      <c r="B15" s="36"/>
      <c r="C15" s="13">
        <f t="shared" ref="C15:P15" si="1">SUM(C11:C14)</f>
        <v>4.6656939860000008</v>
      </c>
      <c r="D15" s="14">
        <f t="shared" si="1"/>
        <v>-98760921.217255831</v>
      </c>
      <c r="E15" s="13">
        <f t="shared" si="1"/>
        <v>3.9600340200000006</v>
      </c>
      <c r="F15" s="14">
        <f t="shared" si="1"/>
        <v>-60621198.90559195</v>
      </c>
      <c r="G15" s="13">
        <f t="shared" si="1"/>
        <v>1.9033743189999965</v>
      </c>
      <c r="H15" s="13">
        <f t="shared" si="1"/>
        <v>2.6273075639999997</v>
      </c>
      <c r="I15" s="13">
        <f t="shared" si="1"/>
        <v>8.4137080519999987</v>
      </c>
      <c r="J15" s="14">
        <f t="shared" si="1"/>
        <v>-208133032.89755207</v>
      </c>
      <c r="K15" s="13">
        <f t="shared" si="1"/>
        <v>0.45129410300000095</v>
      </c>
      <c r="L15" s="14">
        <f t="shared" si="1"/>
        <v>-7748801.4576558825</v>
      </c>
      <c r="M15" s="13">
        <f t="shared" si="1"/>
        <v>-1.1499043219999989</v>
      </c>
      <c r="N15" s="13">
        <f t="shared" si="1"/>
        <v>-4.1863993170000002</v>
      </c>
      <c r="O15" s="15">
        <f t="shared" si="1"/>
        <v>16.685108405000001</v>
      </c>
      <c r="P15" s="16">
        <f t="shared" si="1"/>
        <v>-37.666752419211697</v>
      </c>
    </row>
    <row r="16" spans="1:16" s="7" customFormat="1" x14ac:dyDescent="0.2">
      <c r="A16" s="23">
        <f>B14+1</f>
        <v>45075</v>
      </c>
      <c r="B16" s="23">
        <f>A16+6</f>
        <v>45081</v>
      </c>
      <c r="C16" s="24">
        <v>-0.56993162699999922</v>
      </c>
      <c r="D16" s="25">
        <v>2286172.0174808456</v>
      </c>
      <c r="E16" s="24">
        <v>-0.13519834900000069</v>
      </c>
      <c r="F16" s="25">
        <v>-1858435.7928854073</v>
      </c>
      <c r="G16" s="24">
        <v>-1.3447060419999997</v>
      </c>
      <c r="H16" s="24">
        <v>0.18959084200000065</v>
      </c>
      <c r="I16" s="24">
        <v>2.434977285</v>
      </c>
      <c r="J16" s="25">
        <v>-25151072.105368081</v>
      </c>
      <c r="K16" s="24">
        <v>-0.33411762299999997</v>
      </c>
      <c r="L16" s="25">
        <v>-1075593.3224661255</v>
      </c>
      <c r="M16" s="24">
        <v>-0.65574870499999904</v>
      </c>
      <c r="N16" s="24">
        <v>-1.0181475050000004</v>
      </c>
      <c r="O16" s="26">
        <v>-1.4332817239999984</v>
      </c>
      <c r="P16" s="27">
        <v>-2.6062258743174436</v>
      </c>
    </row>
    <row r="17" spans="1:18" s="7" customFormat="1" x14ac:dyDescent="0.2">
      <c r="A17" s="23">
        <f>B16+1</f>
        <v>45082</v>
      </c>
      <c r="B17" s="23">
        <f>A17+6</f>
        <v>45088</v>
      </c>
      <c r="C17" s="24">
        <v>-1.1571902000000193E-2</v>
      </c>
      <c r="D17" s="25">
        <v>-2193771.6413402483</v>
      </c>
      <c r="E17" s="24">
        <v>1.3722392830000003</v>
      </c>
      <c r="F17" s="25">
        <v>-18740844.587393373</v>
      </c>
      <c r="G17" s="24">
        <v>-2.1101886969999999</v>
      </c>
      <c r="H17" s="24">
        <v>0.28633193199999979</v>
      </c>
      <c r="I17" s="24">
        <v>3.4313381579999986</v>
      </c>
      <c r="J17" s="25">
        <v>-53208035.557379872</v>
      </c>
      <c r="K17" s="24">
        <v>-1.2123411169999996</v>
      </c>
      <c r="L17" s="25">
        <v>2428129.6765744239</v>
      </c>
      <c r="M17" s="24">
        <v>-2.2674959019999998</v>
      </c>
      <c r="N17" s="24">
        <v>-2.4525462520000008</v>
      </c>
      <c r="O17" s="26">
        <v>-2.9642344970000014</v>
      </c>
      <c r="P17" s="27">
        <v>-7.2130143139282543</v>
      </c>
    </row>
    <row r="18" spans="1:18" s="7" customFormat="1" x14ac:dyDescent="0.2">
      <c r="A18" s="23">
        <f>B17+1</f>
        <v>45089</v>
      </c>
      <c r="B18" s="23">
        <f>A18+6</f>
        <v>45095</v>
      </c>
      <c r="C18" s="24">
        <v>0.52922887399999952</v>
      </c>
      <c r="D18" s="25">
        <v>-8323265.7940221932</v>
      </c>
      <c r="E18" s="24">
        <v>0.4564679729999998</v>
      </c>
      <c r="F18" s="25">
        <v>-8006855.2086088788</v>
      </c>
      <c r="G18" s="24">
        <v>3.2585785679999999</v>
      </c>
      <c r="H18" s="24">
        <v>1.4881990480000007</v>
      </c>
      <c r="I18" s="24">
        <v>2.7700746590000001</v>
      </c>
      <c r="J18" s="25">
        <v>-65755340.675221927</v>
      </c>
      <c r="K18" s="24">
        <v>-0.50346409399999981</v>
      </c>
      <c r="L18" s="25">
        <v>1087442.8414849252</v>
      </c>
      <c r="M18" s="24">
        <v>-1.3491727100000006</v>
      </c>
      <c r="N18" s="24">
        <v>-0.98942434099999998</v>
      </c>
      <c r="O18" s="26">
        <v>5.6604879769999989</v>
      </c>
      <c r="P18" s="27">
        <v>-8.1795721208829413</v>
      </c>
    </row>
    <row r="19" spans="1:18" s="7" customFormat="1" x14ac:dyDescent="0.2">
      <c r="A19" s="23">
        <f>B18+1</f>
        <v>45096</v>
      </c>
      <c r="B19" s="23">
        <f>A19+6</f>
        <v>45102</v>
      </c>
      <c r="C19" s="24">
        <v>0.59478413000000019</v>
      </c>
      <c r="D19" s="25">
        <v>-5441620.512664902</v>
      </c>
      <c r="E19" s="24">
        <v>-0.55395904299999987</v>
      </c>
      <c r="F19" s="25">
        <v>3784529.2163142888</v>
      </c>
      <c r="G19" s="24">
        <v>-2.0153124920000001</v>
      </c>
      <c r="H19" s="24">
        <v>-0.58059595600000014</v>
      </c>
      <c r="I19" s="24">
        <v>1.4463880010000001</v>
      </c>
      <c r="J19" s="25">
        <v>-25835384.6342781</v>
      </c>
      <c r="K19" s="24">
        <v>-0.30311861700000026</v>
      </c>
      <c r="L19" s="25">
        <v>26409.999746476635</v>
      </c>
      <c r="M19" s="24">
        <v>0.3187929569999991</v>
      </c>
      <c r="N19" s="24">
        <v>-1.836427123</v>
      </c>
      <c r="O19" s="26">
        <v>-2.929448143000001</v>
      </c>
      <c r="P19" s="27">
        <v>-2.7702186892784413</v>
      </c>
    </row>
    <row r="20" spans="1:18" s="7" customFormat="1" x14ac:dyDescent="0.2">
      <c r="A20" s="23">
        <f>B19+1</f>
        <v>45103</v>
      </c>
      <c r="B20" s="23">
        <f>A20+6</f>
        <v>45109</v>
      </c>
      <c r="C20" s="24">
        <v>-0.30079197000000002</v>
      </c>
      <c r="D20" s="28">
        <v>1806570.3305597496</v>
      </c>
      <c r="E20" s="29">
        <v>0.76280995299999987</v>
      </c>
      <c r="F20" s="28">
        <v>-4263085.7944582216</v>
      </c>
      <c r="G20" s="29">
        <v>-0.69400051500000026</v>
      </c>
      <c r="H20" s="29">
        <v>-0.30705132300000015</v>
      </c>
      <c r="I20" s="29">
        <v>1.2213963920000006</v>
      </c>
      <c r="J20" s="28">
        <v>-21781933.810083885</v>
      </c>
      <c r="K20" s="29">
        <v>-0.3574944319999997</v>
      </c>
      <c r="L20" s="28">
        <v>236064.47106779891</v>
      </c>
      <c r="M20" s="29">
        <v>-1.1397927429999999</v>
      </c>
      <c r="N20" s="29">
        <v>-1.5756053060000001</v>
      </c>
      <c r="O20" s="30">
        <v>-2.3905299439999999</v>
      </c>
      <c r="P20" s="31">
        <v>-2.4566623110115016</v>
      </c>
    </row>
    <row r="21" spans="1:18" s="17" customFormat="1" x14ac:dyDescent="0.25">
      <c r="A21" s="36" t="s">
        <v>17</v>
      </c>
      <c r="B21" s="36"/>
      <c r="C21" s="13">
        <f t="shared" ref="C21:P21" si="2">SUM(C16:C20)</f>
        <v>0.24171750500000022</v>
      </c>
      <c r="D21" s="14">
        <f t="shared" si="2"/>
        <v>-11865915.599986749</v>
      </c>
      <c r="E21" s="13">
        <f t="shared" si="2"/>
        <v>1.9023598169999996</v>
      </c>
      <c r="F21" s="14">
        <f t="shared" si="2"/>
        <v>-29084692.167031594</v>
      </c>
      <c r="G21" s="13">
        <f t="shared" si="2"/>
        <v>-2.9056291779999999</v>
      </c>
      <c r="H21" s="13">
        <f t="shared" si="2"/>
        <v>1.0764745430000011</v>
      </c>
      <c r="I21" s="13">
        <f t="shared" si="2"/>
        <v>11.304174495</v>
      </c>
      <c r="J21" s="14">
        <f t="shared" si="2"/>
        <v>-191731766.78233185</v>
      </c>
      <c r="K21" s="13">
        <f t="shared" si="2"/>
        <v>-2.7105358829999995</v>
      </c>
      <c r="L21" s="14">
        <f t="shared" si="2"/>
        <v>2702453.6664074995</v>
      </c>
      <c r="M21" s="13">
        <f t="shared" si="2"/>
        <v>-5.0934171030000002</v>
      </c>
      <c r="N21" s="13">
        <f t="shared" si="2"/>
        <v>-7.8721505270000014</v>
      </c>
      <c r="O21" s="15">
        <f t="shared" si="2"/>
        <v>-4.057006331000002</v>
      </c>
      <c r="P21" s="16">
        <f t="shared" si="2"/>
        <v>-23.225693309418581</v>
      </c>
    </row>
    <row r="22" spans="1:18" s="7" customFormat="1" x14ac:dyDescent="0.2">
      <c r="A22" s="23">
        <f>B20+1</f>
        <v>45110</v>
      </c>
      <c r="B22" s="23">
        <f>A22+6</f>
        <v>45116</v>
      </c>
      <c r="C22" s="24">
        <v>-0.72411813899999999</v>
      </c>
      <c r="D22" s="25">
        <v>4850006.4047654495</v>
      </c>
      <c r="E22" s="24">
        <v>0.62454785600000007</v>
      </c>
      <c r="F22" s="25">
        <v>-4099922.4047419205</v>
      </c>
      <c r="G22" s="24">
        <v>-1.1400311809999994</v>
      </c>
      <c r="H22" s="24">
        <v>0.5497846369999998</v>
      </c>
      <c r="I22" s="24">
        <v>2.7701311909999999</v>
      </c>
      <c r="J22" s="25">
        <v>-40536462.419982888</v>
      </c>
      <c r="K22" s="24">
        <v>-0.20059387400000039</v>
      </c>
      <c r="L22" s="25">
        <v>-619926.3017154485</v>
      </c>
      <c r="M22" s="24">
        <v>0.24683647400000017</v>
      </c>
      <c r="N22" s="24">
        <v>-2.7442625779999998</v>
      </c>
      <c r="O22" s="26">
        <v>-0.61770561399999968</v>
      </c>
      <c r="P22" s="27">
        <v>-4.0895436419727993</v>
      </c>
    </row>
    <row r="23" spans="1:18" s="7" customFormat="1" x14ac:dyDescent="0.2">
      <c r="A23" s="23">
        <f>B22+1</f>
        <v>45117</v>
      </c>
      <c r="B23" s="23">
        <f>A23+6</f>
        <v>45123</v>
      </c>
      <c r="C23" s="24">
        <v>0.41162183200000002</v>
      </c>
      <c r="D23" s="25">
        <v>-6450238.8934492981</v>
      </c>
      <c r="E23" s="24">
        <v>2.0551069479999997</v>
      </c>
      <c r="F23" s="25">
        <v>-17566603.535563078</v>
      </c>
      <c r="G23" s="24">
        <v>2.7336938690000006</v>
      </c>
      <c r="H23" s="24">
        <v>0.8707952449999995</v>
      </c>
      <c r="I23" s="24">
        <v>2.6807246410000012</v>
      </c>
      <c r="J23" s="25">
        <v>-64820268.267951705</v>
      </c>
      <c r="K23" s="24">
        <v>0.54289607599999989</v>
      </c>
      <c r="L23" s="25">
        <v>-3384758.4336872492</v>
      </c>
      <c r="M23" s="24">
        <v>1.8223486549999994</v>
      </c>
      <c r="N23" s="13">
        <v>-0.86322654800000043</v>
      </c>
      <c r="O23" s="13">
        <v>10.253960718</v>
      </c>
      <c r="P23" s="32">
        <v>-9.3139602037186613</v>
      </c>
    </row>
    <row r="24" spans="1:18" s="7" customFormat="1" x14ac:dyDescent="0.2">
      <c r="A24" s="23">
        <f>B23+1</f>
        <v>45124</v>
      </c>
      <c r="B24" s="23">
        <f>A24+6</f>
        <v>45130</v>
      </c>
      <c r="C24" s="24">
        <v>-0.41803137899999993</v>
      </c>
      <c r="D24" s="25">
        <v>1389416.8444338003</v>
      </c>
      <c r="E24" s="24">
        <v>-0.87786093500000029</v>
      </c>
      <c r="F24" s="25">
        <v>2854246.5418983013</v>
      </c>
      <c r="G24" s="24">
        <v>-7.6097299259999938</v>
      </c>
      <c r="H24" s="24">
        <v>-2.0582472549999999</v>
      </c>
      <c r="I24" s="24">
        <v>0.41360750099999993</v>
      </c>
      <c r="J24" s="25">
        <v>17419344.630442902</v>
      </c>
      <c r="K24" s="24">
        <v>0.13108105800000017</v>
      </c>
      <c r="L24" s="25">
        <v>-2920112.1574541517</v>
      </c>
      <c r="M24" s="24">
        <v>-0.40404928000000012</v>
      </c>
      <c r="N24" s="24">
        <v>-3.4367436940000009</v>
      </c>
      <c r="O24" s="26">
        <v>-14.259973909999996</v>
      </c>
      <c r="P24" s="27">
        <v>1.7974027180427783</v>
      </c>
    </row>
    <row r="25" spans="1:18" s="7" customFormat="1" x14ac:dyDescent="0.2">
      <c r="A25" s="23">
        <f>B24+1</f>
        <v>45131</v>
      </c>
      <c r="B25" s="23">
        <f>A25+6</f>
        <v>45137</v>
      </c>
      <c r="C25" s="24">
        <v>-4.2812678999999944E-2</v>
      </c>
      <c r="D25" s="25">
        <v>-1600811.7751179505</v>
      </c>
      <c r="E25" s="24">
        <v>-0.29064850300000028</v>
      </c>
      <c r="F25" s="25">
        <v>-4361125.9732781984</v>
      </c>
      <c r="G25" s="24">
        <v>-5.7957231320000027</v>
      </c>
      <c r="H25" s="24">
        <v>-0.91455424699999988</v>
      </c>
      <c r="I25" s="24">
        <v>1.8994212280000005</v>
      </c>
      <c r="J25" s="25">
        <v>-2713638.7152588768</v>
      </c>
      <c r="K25" s="24">
        <v>-5.5402679999999689E-3</v>
      </c>
      <c r="L25" s="25">
        <v>-1762410.8761702494</v>
      </c>
      <c r="M25" s="24">
        <v>-1.0021635509999995</v>
      </c>
      <c r="N25" s="24">
        <v>-1.8875570269999999</v>
      </c>
      <c r="O25" s="24">
        <v>-8.0395781790000029</v>
      </c>
      <c r="P25" s="32">
        <v>-1.1655148634884387</v>
      </c>
    </row>
    <row r="26" spans="1:18" s="17" customFormat="1" x14ac:dyDescent="0.25">
      <c r="A26" s="36" t="s">
        <v>18</v>
      </c>
      <c r="B26" s="36"/>
      <c r="C26" s="13">
        <f t="shared" ref="C26:P26" si="3">SUM(C22:C25)</f>
        <v>-0.77334036499999981</v>
      </c>
      <c r="D26" s="14">
        <f t="shared" si="3"/>
        <v>-1811627.4193679988</v>
      </c>
      <c r="E26" s="13">
        <f t="shared" si="3"/>
        <v>1.5111453659999992</v>
      </c>
      <c r="F26" s="14">
        <f t="shared" si="3"/>
        <v>-23173405.371684894</v>
      </c>
      <c r="G26" s="13">
        <f t="shared" si="3"/>
        <v>-11.811790369999995</v>
      </c>
      <c r="H26" s="13">
        <f t="shared" si="3"/>
        <v>-1.5522216200000005</v>
      </c>
      <c r="I26" s="13">
        <f t="shared" si="3"/>
        <v>7.7638845610000011</v>
      </c>
      <c r="J26" s="14">
        <f t="shared" si="3"/>
        <v>-90651024.772750571</v>
      </c>
      <c r="K26" s="13">
        <f t="shared" si="3"/>
        <v>0.46784299199999968</v>
      </c>
      <c r="L26" s="14">
        <f t="shared" si="3"/>
        <v>-8687207.769027099</v>
      </c>
      <c r="M26" s="13">
        <f t="shared" si="3"/>
        <v>0.6629722979999999</v>
      </c>
      <c r="N26" s="13">
        <f t="shared" si="3"/>
        <v>-8.931789847000001</v>
      </c>
      <c r="O26" s="13">
        <f t="shared" si="3"/>
        <v>-12.663296984999999</v>
      </c>
      <c r="P26" s="33">
        <f t="shared" si="3"/>
        <v>-12.77161599113712</v>
      </c>
    </row>
    <row r="27" spans="1:18" s="7" customFormat="1" x14ac:dyDescent="0.2">
      <c r="A27" s="23">
        <f>B25+1</f>
        <v>45138</v>
      </c>
      <c r="B27" s="23">
        <f>A27+6</f>
        <v>45144</v>
      </c>
      <c r="C27" s="24">
        <v>0.10331545900000037</v>
      </c>
      <c r="D27" s="25">
        <v>-1401579.7207721039</v>
      </c>
      <c r="E27" s="24">
        <v>-7.2040703000000178E-2</v>
      </c>
      <c r="F27" s="25">
        <v>-742769.25161690882</v>
      </c>
      <c r="G27" s="24">
        <v>-4.5652205660000034</v>
      </c>
      <c r="H27" s="24">
        <v>-0.66123582299999939</v>
      </c>
      <c r="I27" s="24">
        <v>0.20562450500000012</v>
      </c>
      <c r="J27" s="25">
        <v>11236387.475150947</v>
      </c>
      <c r="K27" s="24">
        <v>-0.27430050800000022</v>
      </c>
      <c r="L27" s="25">
        <v>-180100.57223427561</v>
      </c>
      <c r="M27" s="24">
        <v>1.3500396000000591E-2</v>
      </c>
      <c r="N27" s="24">
        <v>-0.62988011399999977</v>
      </c>
      <c r="O27" s="26">
        <v>-5.8802373540000019</v>
      </c>
      <c r="P27" s="27">
        <v>0.76007351107545584</v>
      </c>
    </row>
    <row r="28" spans="1:18" s="7" customFormat="1" x14ac:dyDescent="0.2">
      <c r="A28" s="23">
        <f>B27+1</f>
        <v>45145</v>
      </c>
      <c r="B28" s="23">
        <f>A28+6</f>
        <v>45151</v>
      </c>
      <c r="C28" s="24">
        <v>4.9674199599999991</v>
      </c>
      <c r="D28" s="25">
        <v>-92824247.580074444</v>
      </c>
      <c r="E28" s="24">
        <v>3.3845548549999993</v>
      </c>
      <c r="F28" s="25">
        <v>-42524541.80529017</v>
      </c>
      <c r="G28" s="24">
        <v>2.7418762510000003</v>
      </c>
      <c r="H28" s="24">
        <v>1.6058623690000007</v>
      </c>
      <c r="I28" s="24">
        <v>4.2324407390000003</v>
      </c>
      <c r="J28" s="25">
        <v>-102566770.36912893</v>
      </c>
      <c r="K28" s="24">
        <v>0.21982393300000025</v>
      </c>
      <c r="L28" s="25">
        <v>-2827257.6257284493</v>
      </c>
      <c r="M28" s="24">
        <v>0.78103616099999995</v>
      </c>
      <c r="N28" s="24">
        <v>-0.77539166999999964</v>
      </c>
      <c r="O28" s="26">
        <v>17.157622598</v>
      </c>
      <c r="P28" s="27">
        <v>-24.141683646591648</v>
      </c>
      <c r="R28" s="7">
        <v>10000000</v>
      </c>
    </row>
    <row r="29" spans="1:18" s="7" customFormat="1" x14ac:dyDescent="0.2">
      <c r="A29" s="23">
        <f>B28+1</f>
        <v>45152</v>
      </c>
      <c r="B29" s="23">
        <f>A29+6</f>
        <v>45158</v>
      </c>
      <c r="C29" s="24">
        <v>0.39666494700000032</v>
      </c>
      <c r="D29" s="25">
        <v>-10172094.541478654</v>
      </c>
      <c r="E29" s="24">
        <v>0.18401791200000014</v>
      </c>
      <c r="F29" s="25">
        <v>-6108017.2056850176</v>
      </c>
      <c r="G29" s="24">
        <v>1.4360975259999995</v>
      </c>
      <c r="H29" s="24">
        <v>0.31180113999999964</v>
      </c>
      <c r="I29" s="24">
        <v>0.99852601399999885</v>
      </c>
      <c r="J29" s="25">
        <v>-37820254.107102752</v>
      </c>
      <c r="K29" s="24">
        <v>-0.60006562100000005</v>
      </c>
      <c r="L29" s="25">
        <v>1679848.0404712248</v>
      </c>
      <c r="M29" s="24">
        <v>-0.58123406400000022</v>
      </c>
      <c r="N29" s="24">
        <v>-0.55308554300000068</v>
      </c>
      <c r="O29" s="26">
        <v>1.5927223109999975</v>
      </c>
      <c r="P29" s="34">
        <v>-5.3066421943397613</v>
      </c>
    </row>
    <row r="30" spans="1:18" s="35" customFormat="1" x14ac:dyDescent="0.25">
      <c r="A30" s="23">
        <f>B29+1</f>
        <v>45159</v>
      </c>
      <c r="B30" s="23">
        <f>A30+6</f>
        <v>45165</v>
      </c>
      <c r="C30" s="24">
        <v>2.2080763409999999</v>
      </c>
      <c r="D30" s="25">
        <v>-44894883.483734198</v>
      </c>
      <c r="E30" s="24">
        <v>1.1919288579999998</v>
      </c>
      <c r="F30" s="25">
        <v>-20424065.028409015</v>
      </c>
      <c r="G30" s="24">
        <v>0.37325268199999939</v>
      </c>
      <c r="H30" s="24">
        <v>1.0371309499999997</v>
      </c>
      <c r="I30" s="24">
        <v>2.7888833400000004</v>
      </c>
      <c r="J30" s="25">
        <v>-71885582.347731888</v>
      </c>
      <c r="K30" s="24">
        <v>0.8040360230000011</v>
      </c>
      <c r="L30" s="25">
        <v>-6728812.5183550315</v>
      </c>
      <c r="M30" s="24">
        <v>1.3613512540000001</v>
      </c>
      <c r="N30" s="24">
        <v>-0.6468039550000001</v>
      </c>
      <c r="O30" s="26">
        <v>9.1178554930000022</v>
      </c>
      <c r="P30" s="27">
        <v>-14.459278746285152</v>
      </c>
    </row>
    <row r="31" spans="1:18" s="35" customFormat="1" x14ac:dyDescent="0.25">
      <c r="A31" s="23">
        <f>B30+1</f>
        <v>45166</v>
      </c>
      <c r="B31" s="23">
        <f>A31+6</f>
        <v>45172</v>
      </c>
      <c r="C31" s="24">
        <v>5.6840308150000016</v>
      </c>
      <c r="D31" s="25">
        <v>-119369104.3403264</v>
      </c>
      <c r="E31" s="24">
        <v>3.1696289409999991</v>
      </c>
      <c r="F31" s="25">
        <v>-50326963.188494667</v>
      </c>
      <c r="G31" s="24">
        <v>0.54014090100000145</v>
      </c>
      <c r="H31" s="24">
        <v>0.64112553600000022</v>
      </c>
      <c r="I31" s="24">
        <v>3.4886177380000007</v>
      </c>
      <c r="J31" s="25">
        <v>-82862664.278592333</v>
      </c>
      <c r="K31" s="24">
        <v>0.51296738499999994</v>
      </c>
      <c r="L31" s="25">
        <v>-5047089.8514541248</v>
      </c>
      <c r="M31" s="24">
        <v>-0.49893481799999995</v>
      </c>
      <c r="N31" s="24">
        <v>-1.4058628289999993</v>
      </c>
      <c r="O31" s="26">
        <v>12.131713669000003</v>
      </c>
      <c r="P31" s="27">
        <v>-25.844112608486746</v>
      </c>
    </row>
    <row r="32" spans="1:18" s="35" customFormat="1" x14ac:dyDescent="0.25">
      <c r="A32" s="36" t="s">
        <v>22</v>
      </c>
      <c r="B32" s="36"/>
      <c r="C32" s="13">
        <f t="shared" ref="C32:P32" si="4">SUM(C27:C31)</f>
        <v>13.359507522000001</v>
      </c>
      <c r="D32" s="14">
        <f t="shared" si="4"/>
        <v>-268661909.66638577</v>
      </c>
      <c r="E32" s="13">
        <f t="shared" si="4"/>
        <v>7.8580898629999982</v>
      </c>
      <c r="F32" s="14">
        <f t="shared" si="4"/>
        <v>-120126356.47949578</v>
      </c>
      <c r="G32" s="13">
        <f t="shared" si="4"/>
        <v>0.52614679399999731</v>
      </c>
      <c r="H32" s="13">
        <f t="shared" si="4"/>
        <v>2.9346841720000008</v>
      </c>
      <c r="I32" s="13">
        <f t="shared" si="4"/>
        <v>11.714092336</v>
      </c>
      <c r="J32" s="14">
        <f t="shared" si="4"/>
        <v>-283898883.62740499</v>
      </c>
      <c r="K32" s="13">
        <f t="shared" si="4"/>
        <v>0.66246121200000108</v>
      </c>
      <c r="L32" s="14">
        <f t="shared" si="4"/>
        <v>-13103412.527300656</v>
      </c>
      <c r="M32" s="13">
        <f t="shared" si="4"/>
        <v>1.0757189290000007</v>
      </c>
      <c r="N32" s="13">
        <f t="shared" si="4"/>
        <v>-4.0110241109999993</v>
      </c>
      <c r="O32" s="13">
        <f t="shared" si="4"/>
        <v>34.119676717000004</v>
      </c>
      <c r="P32" s="33">
        <f t="shared" si="4"/>
        <v>-68.99164368462786</v>
      </c>
    </row>
  </sheetData>
  <mergeCells count="16">
    <mergeCell ref="A1:P1"/>
    <mergeCell ref="A2:B3"/>
    <mergeCell ref="N2:N4"/>
    <mergeCell ref="O2:O4"/>
    <mergeCell ref="P2:P4"/>
    <mergeCell ref="A10:B10"/>
    <mergeCell ref="C2:D3"/>
    <mergeCell ref="E2:F3"/>
    <mergeCell ref="G2:I2"/>
    <mergeCell ref="J2:J4"/>
    <mergeCell ref="K2:L3"/>
    <mergeCell ref="A15:B15"/>
    <mergeCell ref="A21:B21"/>
    <mergeCell ref="A26:B26"/>
    <mergeCell ref="A32:B32"/>
    <mergeCell ref="M2:M3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2023-24 APERC Monthly July '23</vt:lpstr>
      <vt:lpstr>'2023-24 APERC Monthly July ''23'!Print_Area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De-Com</cp:lastModifiedBy>
  <cp:lastPrinted>2023-12-05T13:11:08Z</cp:lastPrinted>
  <dcterms:created xsi:type="dcterms:W3CDTF">2023-08-17T09:09:06Z</dcterms:created>
  <dcterms:modified xsi:type="dcterms:W3CDTF">2023-12-05T13:11:10Z</dcterms:modified>
</cp:coreProperties>
</file>